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0" windowWidth="25600" windowHeight="15480" tabRatio="500"/>
  </bookViews>
  <sheets>
    <sheet name="Sheet2" sheetId="2" r:id="rId1"/>
    <sheet name="Sheet1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2" l="1"/>
  <c r="B33" i="2"/>
  <c r="B32" i="2"/>
  <c r="B31" i="2"/>
  <c r="B30" i="2"/>
  <c r="B29" i="2"/>
  <c r="L8" i="2"/>
  <c r="L14" i="2"/>
  <c r="L18" i="2"/>
  <c r="L10" i="2"/>
  <c r="L11" i="2"/>
  <c r="L12" i="2"/>
  <c r="J8" i="2"/>
  <c r="J14" i="2"/>
  <c r="J18" i="2"/>
  <c r="J10" i="2"/>
  <c r="J11" i="2"/>
  <c r="J12" i="2"/>
  <c r="H8" i="2"/>
  <c r="H14" i="2"/>
  <c r="H18" i="2"/>
  <c r="H10" i="2"/>
  <c r="H11" i="2"/>
  <c r="H12" i="2"/>
  <c r="F8" i="2"/>
  <c r="F14" i="2"/>
  <c r="F18" i="2"/>
  <c r="F10" i="2"/>
  <c r="F11" i="2"/>
  <c r="F12" i="2"/>
  <c r="D8" i="2"/>
  <c r="D14" i="2"/>
  <c r="D18" i="2"/>
  <c r="D10" i="2"/>
  <c r="D11" i="2"/>
  <c r="D12" i="2"/>
  <c r="B8" i="2"/>
  <c r="B14" i="2"/>
  <c r="B18" i="2"/>
  <c r="B10" i="2"/>
  <c r="B11" i="2"/>
  <c r="B12" i="2"/>
  <c r="B16" i="1"/>
  <c r="B10" i="1"/>
  <c r="B9" i="1"/>
  <c r="B8" i="1"/>
  <c r="B6" i="1"/>
  <c r="B12" i="1"/>
</calcChain>
</file>

<file path=xl/sharedStrings.xml><?xml version="1.0" encoding="utf-8"?>
<sst xmlns="http://schemas.openxmlformats.org/spreadsheetml/2006/main" count="96" uniqueCount="32">
  <si>
    <t>EOQ Example</t>
  </si>
  <si>
    <t>Cc</t>
  </si>
  <si>
    <t>Co</t>
  </si>
  <si>
    <t>D</t>
  </si>
  <si>
    <t>EOQ</t>
  </si>
  <si>
    <t>TC</t>
  </si>
  <si>
    <t>Number of Orders/yr</t>
  </si>
  <si>
    <t>Number of Working Days</t>
  </si>
  <si>
    <t>Cycle Time</t>
  </si>
  <si>
    <t>Total Carrying Cost</t>
  </si>
  <si>
    <t>Total Setup/Ordering Cost</t>
  </si>
  <si>
    <t>=(Demand/Qopt)*Co</t>
  </si>
  <si>
    <t>=(Cc*Qopt)/2</t>
  </si>
  <si>
    <t>=Demand/Qopt</t>
  </si>
  <si>
    <t>=(# Work Days)/(Demand/Qopt)</t>
  </si>
  <si>
    <t>=((2*Demand*Co)/Cc)^.5</t>
  </si>
  <si>
    <t>Given</t>
  </si>
  <si>
    <t>For this model, entries should be made only into the cells in yellow.</t>
  </si>
  <si>
    <t>HW#7</t>
  </si>
  <si>
    <t>I need to see EOQ for each of the six scenarios calculated.</t>
  </si>
  <si>
    <t>#1</t>
  </si>
  <si>
    <t>#2</t>
  </si>
  <si>
    <t>#3</t>
  </si>
  <si>
    <t>#4</t>
  </si>
  <si>
    <t>#5</t>
  </si>
  <si>
    <t>#6</t>
  </si>
  <si>
    <t>a discussion of what is happening to the EOQ as setup/order cost falls, a graph of at least the six different EOQ numbers, and finally a concluding statement.</t>
  </si>
  <si>
    <t xml:space="preserve">Your write up needs to include a brief intro to the problem, a discussion of the 6 EOQ calculations you made, </t>
  </si>
  <si>
    <t>Your write up has to have enough heft to explain fully but not too much detail to overload.</t>
  </si>
  <si>
    <t>Write ups must have structure (i.e., Intro section, Analysis Section, Conc/Rec Section) and should not just be a few sentences of regurgitated buzz words.</t>
  </si>
  <si>
    <t>At a minimum, I need to see a graph of the EOQ numbers as setup costs change.</t>
  </si>
  <si>
    <t>Setup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</si>
</sst>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charset val="134"/>
      <scheme val="minor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Times New Roman"/>
    </font>
    <font>
      <sz val="22"/>
      <color rgb="FFFF0000"/>
      <name val="Times New Roman"/>
    </font>
    <font>
      <b/>
      <sz val="22"/>
      <color rgb="FFFF0000"/>
      <name val="Times New Roman"/>
    </font>
    <font>
      <b/>
      <sz val="2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0" fillId="0" borderId="0" xfId="0" quotePrefix="1"/>
    <xf numFmtId="0" fontId="2" fillId="2" borderId="0" xfId="0" applyFont="1" applyFill="1"/>
    <xf numFmtId="3" fontId="2" fillId="2" borderId="0" xfId="0" applyNumberFormat="1" applyFont="1" applyFill="1"/>
    <xf numFmtId="0" fontId="3" fillId="0" borderId="0" xfId="0" applyFont="1"/>
    <xf numFmtId="0" fontId="6" fillId="0" borderId="0" xfId="0" applyFont="1"/>
    <xf numFmtId="2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Sheet2!$A$28</c:f>
              <c:strCache>
                <c:ptCount val="1"/>
                <c:pt idx="0">
                  <c:v>Setup Costs</c:v>
                </c:pt>
              </c:strCache>
            </c:strRef>
          </c:tx>
          <c:invertIfNegative val="0"/>
          <c:val>
            <c:numRef>
              <c:f>Sheet2!$A$29:$A$34</c:f>
              <c:numCache>
                <c:formatCode>General</c:formatCode>
                <c:ptCount val="6"/>
                <c:pt idx="0">
                  <c:v>100.0</c:v>
                </c:pt>
                <c:pt idx="1">
                  <c:v>50.0</c:v>
                </c:pt>
                <c:pt idx="2">
                  <c:v>25.0</c:v>
                </c:pt>
                <c:pt idx="3">
                  <c:v>12.0</c:v>
                </c:pt>
                <c:pt idx="4">
                  <c:v>6.0</c:v>
                </c:pt>
                <c:pt idx="5">
                  <c:v>1.0</c:v>
                </c:pt>
              </c:numCache>
            </c:numRef>
          </c:val>
        </c:ser>
        <c:ser>
          <c:idx val="1"/>
          <c:order val="1"/>
          <c:tx>
            <c:strRef>
              <c:f>Sheet2!$B$28</c:f>
              <c:strCache>
                <c:ptCount val="1"/>
                <c:pt idx="0">
                  <c:v>EOQ</c:v>
                </c:pt>
              </c:strCache>
            </c:strRef>
          </c:tx>
          <c:invertIfNegative val="0"/>
          <c:val>
            <c:numRef>
              <c:f>Sheet2!$B$29:$B$34</c:f>
              <c:numCache>
                <c:formatCode>0.00</c:formatCode>
                <c:ptCount val="6"/>
                <c:pt idx="0">
                  <c:v>44.7213595499958</c:v>
                </c:pt>
                <c:pt idx="1">
                  <c:v>31.62277660168379</c:v>
                </c:pt>
                <c:pt idx="2">
                  <c:v>22.3606797749979</c:v>
                </c:pt>
                <c:pt idx="3">
                  <c:v>15.49193338482967</c:v>
                </c:pt>
                <c:pt idx="4">
                  <c:v>10.95445115010332</c:v>
                </c:pt>
                <c:pt idx="5">
                  <c:v>4.47213595499958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3409704"/>
        <c:axId val="-2073889576"/>
      </c:barChart>
      <c:catAx>
        <c:axId val="-2073409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Scenario #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-2073889576"/>
        <c:crosses val="autoZero"/>
        <c:auto val="1"/>
        <c:lblAlgn val="ctr"/>
        <c:lblOffset val="100"/>
        <c:noMultiLvlLbl val="0"/>
      </c:catAx>
      <c:valAx>
        <c:axId val="-2073889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Setup</a:t>
                </a:r>
                <a:r>
                  <a:rPr lang="en-US" baseline="0"/>
                  <a:t> Cost $ or EOQ Units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734097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1219200</xdr:colOff>
      <xdr:row>26</xdr:row>
      <xdr:rowOff>146050</xdr:rowOff>
    </xdr:from>
    <xdr:to>
      <xdr:col>6</xdr:col>
      <xdr:colOff>736600</xdr:colOff>
      <xdr:row>35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A21" sqref="A21:A25"/>
    </sheetView>
  </sheetViews>
  <sheetFormatPr baseColWidth="10" defaultRowHeight="15" x14ac:dyDescent="0"/>
  <cols>
    <col min="1" max="1" width="22.33203125" bestFit="1" customWidth="1"/>
    <col min="3" max="3" width="22.33203125" bestFit="1" customWidth="1"/>
    <col min="5" max="5" width="22.33203125" bestFit="1" customWidth="1"/>
    <col min="7" max="7" width="22.33203125" bestFit="1" customWidth="1"/>
    <col min="9" max="9" width="22.33203125" bestFit="1" customWidth="1"/>
    <col min="11" max="11" width="22.33203125" bestFit="1" customWidth="1"/>
  </cols>
  <sheetData>
    <row r="1" spans="1:12">
      <c r="A1" s="1" t="s">
        <v>18</v>
      </c>
      <c r="B1" s="2"/>
    </row>
    <row r="2" spans="1:12">
      <c r="A2" s="1" t="s">
        <v>19</v>
      </c>
      <c r="B2" s="2"/>
    </row>
    <row r="3" spans="1:12">
      <c r="A3" s="1" t="s">
        <v>20</v>
      </c>
      <c r="B3" s="2"/>
      <c r="C3" s="1" t="s">
        <v>21</v>
      </c>
      <c r="D3" s="2"/>
      <c r="E3" s="1" t="s">
        <v>22</v>
      </c>
      <c r="F3" s="2"/>
      <c r="G3" s="1" t="s">
        <v>23</v>
      </c>
      <c r="H3" s="2"/>
      <c r="I3" s="1" t="s">
        <v>24</v>
      </c>
      <c r="J3" s="2"/>
      <c r="K3" s="1" t="s">
        <v>25</v>
      </c>
      <c r="L3" s="2"/>
    </row>
    <row r="4" spans="1:12">
      <c r="A4" s="2" t="s">
        <v>1</v>
      </c>
      <c r="B4" s="5">
        <v>10</v>
      </c>
      <c r="C4" s="2" t="s">
        <v>1</v>
      </c>
      <c r="D4" s="5">
        <v>10</v>
      </c>
      <c r="E4" s="2" t="s">
        <v>1</v>
      </c>
      <c r="F4" s="5">
        <v>10</v>
      </c>
      <c r="G4" s="2" t="s">
        <v>1</v>
      </c>
      <c r="H4" s="5">
        <v>10</v>
      </c>
      <c r="I4" s="2" t="s">
        <v>1</v>
      </c>
      <c r="J4" s="5">
        <v>10</v>
      </c>
      <c r="K4" s="2" t="s">
        <v>1</v>
      </c>
      <c r="L4" s="5">
        <v>10</v>
      </c>
    </row>
    <row r="5" spans="1:12">
      <c r="A5" s="2" t="s">
        <v>2</v>
      </c>
      <c r="B5" s="5">
        <v>100</v>
      </c>
      <c r="C5" s="2" t="s">
        <v>2</v>
      </c>
      <c r="D5" s="5">
        <v>50</v>
      </c>
      <c r="E5" s="2" t="s">
        <v>2</v>
      </c>
      <c r="F5" s="5">
        <v>25</v>
      </c>
      <c r="G5" s="2" t="s">
        <v>2</v>
      </c>
      <c r="H5" s="5">
        <v>12</v>
      </c>
      <c r="I5" s="2" t="s">
        <v>2</v>
      </c>
      <c r="J5" s="5">
        <v>6</v>
      </c>
      <c r="K5" s="2" t="s">
        <v>2</v>
      </c>
      <c r="L5" s="5">
        <v>1</v>
      </c>
    </row>
    <row r="6" spans="1:12">
      <c r="A6" s="2" t="s">
        <v>3</v>
      </c>
      <c r="B6" s="6">
        <v>100</v>
      </c>
      <c r="C6" s="2" t="s">
        <v>3</v>
      </c>
      <c r="D6" s="6">
        <v>100</v>
      </c>
      <c r="E6" s="2" t="s">
        <v>3</v>
      </c>
      <c r="F6" s="6">
        <v>100</v>
      </c>
      <c r="G6" s="2" t="s">
        <v>3</v>
      </c>
      <c r="H6" s="6">
        <v>100</v>
      </c>
      <c r="I6" s="2" t="s">
        <v>3</v>
      </c>
      <c r="J6" s="6">
        <v>100</v>
      </c>
      <c r="K6" s="2" t="s">
        <v>3</v>
      </c>
      <c r="L6" s="6">
        <v>100</v>
      </c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8" t="s">
        <v>4</v>
      </c>
      <c r="B8" s="9">
        <f>(2*B6*B5/B4)^0.5</f>
        <v>44.721359549995796</v>
      </c>
      <c r="C8" s="8" t="s">
        <v>4</v>
      </c>
      <c r="D8" s="9">
        <f>(2*D6*D5/D4)^0.5</f>
        <v>31.622776601683793</v>
      </c>
      <c r="E8" s="8" t="s">
        <v>4</v>
      </c>
      <c r="F8" s="9">
        <f>(2*F6*F5/F4)^0.5</f>
        <v>22.360679774997898</v>
      </c>
      <c r="G8" s="8" t="s">
        <v>4</v>
      </c>
      <c r="H8" s="9">
        <f>(2*H6*H5/H4)^0.5</f>
        <v>15.491933384829668</v>
      </c>
      <c r="I8" s="8" t="s">
        <v>4</v>
      </c>
      <c r="J8" s="9">
        <f>(2*J6*J5/J4)^0.5</f>
        <v>10.954451150103322</v>
      </c>
      <c r="K8" s="8" t="s">
        <v>4</v>
      </c>
      <c r="L8" s="9">
        <f>(2*L6*L5/L4)^0.5</f>
        <v>4.4721359549995796</v>
      </c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 t="s">
        <v>9</v>
      </c>
      <c r="B10" s="3">
        <f>B$4*B8/2</f>
        <v>223.60679774997897</v>
      </c>
      <c r="C10" s="2" t="s">
        <v>9</v>
      </c>
      <c r="D10" s="3">
        <f>D$4*D8/2</f>
        <v>158.11388300841895</v>
      </c>
      <c r="E10" s="2" t="s">
        <v>9</v>
      </c>
      <c r="F10" s="3">
        <f>F$4*F8/2</f>
        <v>111.80339887498948</v>
      </c>
      <c r="G10" s="2" t="s">
        <v>9</v>
      </c>
      <c r="H10" s="3">
        <f>H$4*H8/2</f>
        <v>77.459666924148337</v>
      </c>
      <c r="I10" s="2" t="s">
        <v>9</v>
      </c>
      <c r="J10" s="3">
        <f>J$4*J8/2</f>
        <v>54.772255750516614</v>
      </c>
      <c r="K10" s="2" t="s">
        <v>9</v>
      </c>
      <c r="L10" s="3">
        <f>L$4*L8/2</f>
        <v>22.360679774997898</v>
      </c>
    </row>
    <row r="11" spans="1:12">
      <c r="A11" s="2" t="s">
        <v>10</v>
      </c>
      <c r="B11" s="3">
        <f>+B$5*B$6/B8</f>
        <v>223.60679774997897</v>
      </c>
      <c r="C11" s="2" t="s">
        <v>10</v>
      </c>
      <c r="D11" s="3">
        <f>+D$5*D$6/D8</f>
        <v>158.11388300841898</v>
      </c>
      <c r="E11" s="2" t="s">
        <v>10</v>
      </c>
      <c r="F11" s="3">
        <f>+F$5*F$6/F8</f>
        <v>111.80339887498948</v>
      </c>
      <c r="G11" s="2" t="s">
        <v>10</v>
      </c>
      <c r="H11" s="3">
        <f>+H$5*H$6/H8</f>
        <v>77.459666924148337</v>
      </c>
      <c r="I11" s="2" t="s">
        <v>10</v>
      </c>
      <c r="J11" s="3">
        <f>+J$5*J$6/J8</f>
        <v>54.772255750516614</v>
      </c>
      <c r="K11" s="2" t="s">
        <v>10</v>
      </c>
      <c r="L11" s="3">
        <f>+L$5*L$6/L8</f>
        <v>22.360679774997894</v>
      </c>
    </row>
    <row r="12" spans="1:12">
      <c r="A12" s="2" t="s">
        <v>5</v>
      </c>
      <c r="B12" s="3">
        <f>B10+B11</f>
        <v>447.21359549995793</v>
      </c>
      <c r="C12" s="2" t="s">
        <v>5</v>
      </c>
      <c r="D12" s="3">
        <f>D10+D11</f>
        <v>316.2277660168379</v>
      </c>
      <c r="E12" s="2" t="s">
        <v>5</v>
      </c>
      <c r="F12" s="3">
        <f>F10+F11</f>
        <v>223.60679774997897</v>
      </c>
      <c r="G12" s="2" t="s">
        <v>5</v>
      </c>
      <c r="H12" s="3">
        <f>H10+H11</f>
        <v>154.91933384829667</v>
      </c>
      <c r="I12" s="2" t="s">
        <v>5</v>
      </c>
      <c r="J12" s="3">
        <f>J10+J11</f>
        <v>109.54451150103323</v>
      </c>
      <c r="K12" s="2" t="s">
        <v>5</v>
      </c>
      <c r="L12" s="3">
        <f>L10+L11</f>
        <v>44.721359549995796</v>
      </c>
    </row>
    <row r="13" spans="1:12">
      <c r="A13" s="2"/>
      <c r="B13" s="3"/>
      <c r="C13" s="2"/>
      <c r="D13" s="3"/>
      <c r="E13" s="2"/>
      <c r="F13" s="3"/>
      <c r="G13" s="2"/>
      <c r="H13" s="3"/>
      <c r="I13" s="2"/>
      <c r="J13" s="3"/>
      <c r="K13" s="2"/>
      <c r="L13" s="3"/>
    </row>
    <row r="14" spans="1:12">
      <c r="A14" s="2" t="s">
        <v>6</v>
      </c>
      <c r="B14" s="3">
        <f>B6/B8</f>
        <v>2.2360679774997898</v>
      </c>
      <c r="C14" s="2" t="s">
        <v>6</v>
      </c>
      <c r="D14" s="3">
        <f>D6/D8</f>
        <v>3.1622776601683795</v>
      </c>
      <c r="E14" s="2" t="s">
        <v>6</v>
      </c>
      <c r="F14" s="3">
        <f>F6/F8</f>
        <v>4.4721359549995796</v>
      </c>
      <c r="G14" s="2" t="s">
        <v>6</v>
      </c>
      <c r="H14" s="3">
        <f>H6/H8</f>
        <v>6.4549722436790278</v>
      </c>
      <c r="I14" s="2" t="s">
        <v>6</v>
      </c>
      <c r="J14" s="3">
        <f>J6/J8</f>
        <v>9.1287092917527684</v>
      </c>
      <c r="K14" s="2" t="s">
        <v>6</v>
      </c>
      <c r="L14" s="3">
        <f>L6/L8</f>
        <v>22.360679774997894</v>
      </c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 t="s">
        <v>7</v>
      </c>
      <c r="B16" s="5">
        <v>350</v>
      </c>
      <c r="C16" s="2" t="s">
        <v>7</v>
      </c>
      <c r="D16" s="5">
        <v>350</v>
      </c>
      <c r="E16" s="2" t="s">
        <v>7</v>
      </c>
      <c r="F16" s="5">
        <v>350</v>
      </c>
      <c r="G16" s="2" t="s">
        <v>7</v>
      </c>
      <c r="H16" s="5">
        <v>350</v>
      </c>
      <c r="I16" s="2" t="s">
        <v>7</v>
      </c>
      <c r="J16" s="5">
        <v>350</v>
      </c>
      <c r="K16" s="2" t="s">
        <v>7</v>
      </c>
      <c r="L16" s="5">
        <v>350</v>
      </c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 t="s">
        <v>8</v>
      </c>
      <c r="B18" s="3">
        <f>B16/B14</f>
        <v>156.52475842498527</v>
      </c>
      <c r="C18" s="2" t="s">
        <v>8</v>
      </c>
      <c r="D18" s="3">
        <f>D16/D14</f>
        <v>110.67971810589327</v>
      </c>
      <c r="E18" s="2" t="s">
        <v>8</v>
      </c>
      <c r="F18" s="3">
        <f>F16/F14</f>
        <v>78.262379212492633</v>
      </c>
      <c r="G18" s="2" t="s">
        <v>8</v>
      </c>
      <c r="H18" s="3">
        <f>H16/H14</f>
        <v>54.22176684690384</v>
      </c>
      <c r="I18" s="2" t="s">
        <v>8</v>
      </c>
      <c r="J18" s="3">
        <f>J16/J14</f>
        <v>38.340579025361627</v>
      </c>
      <c r="K18" s="2" t="s">
        <v>8</v>
      </c>
      <c r="L18" s="3">
        <f>L16/L14</f>
        <v>15.65247584249853</v>
      </c>
    </row>
    <row r="21" spans="1:12" ht="26">
      <c r="A21" s="10" t="s">
        <v>27</v>
      </c>
    </row>
    <row r="22" spans="1:12" ht="26">
      <c r="A22" s="10" t="s">
        <v>26</v>
      </c>
    </row>
    <row r="23" spans="1:12" ht="26">
      <c r="A23" s="10" t="s">
        <v>28</v>
      </c>
    </row>
    <row r="24" spans="1:12" ht="26">
      <c r="A24" s="10" t="s">
        <v>29</v>
      </c>
    </row>
    <row r="25" spans="1:12" ht="26">
      <c r="A25" s="10" t="s">
        <v>30</v>
      </c>
    </row>
    <row r="28" spans="1:12" ht="26">
      <c r="A28" s="11" t="s">
        <v>31</v>
      </c>
      <c r="B28" s="11" t="s">
        <v>4</v>
      </c>
    </row>
    <row r="29" spans="1:12" ht="28">
      <c r="A29" s="12">
        <v>100</v>
      </c>
      <c r="B29" s="13">
        <f>B8</f>
        <v>44.721359549995796</v>
      </c>
    </row>
    <row r="30" spans="1:12" ht="28">
      <c r="A30" s="12">
        <v>50</v>
      </c>
      <c r="B30" s="13">
        <f>D8</f>
        <v>31.622776601683793</v>
      </c>
    </row>
    <row r="31" spans="1:12" ht="28">
      <c r="A31" s="12">
        <v>25</v>
      </c>
      <c r="B31" s="13">
        <f>F8</f>
        <v>22.360679774997898</v>
      </c>
    </row>
    <row r="32" spans="1:12" ht="28">
      <c r="A32" s="12">
        <v>12</v>
      </c>
      <c r="B32" s="13">
        <f>H8</f>
        <v>15.491933384829668</v>
      </c>
    </row>
    <row r="33" spans="1:2" ht="28">
      <c r="A33" s="12">
        <v>6</v>
      </c>
      <c r="B33" s="13">
        <f>J8</f>
        <v>10.954451150103322</v>
      </c>
    </row>
    <row r="34" spans="1:2" ht="28">
      <c r="A34" s="12">
        <v>1</v>
      </c>
      <c r="B34" s="13">
        <f>L8</f>
        <v>4.4721359549995796</v>
      </c>
    </row>
    <row r="35" spans="1:2">
      <c r="B35" s="9"/>
    </row>
    <row r="36" spans="1:2">
      <c r="B36" s="8"/>
    </row>
    <row r="37" spans="1:2">
      <c r="B37" s="9"/>
    </row>
    <row r="38" spans="1:2">
      <c r="B38" s="8"/>
    </row>
    <row r="39" spans="1:2">
      <c r="B39" s="9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200" zoomScaleNormal="200" zoomScalePageLayoutView="200" workbookViewId="0">
      <selection activeCell="E8" sqref="E8"/>
    </sheetView>
  </sheetViews>
  <sheetFormatPr baseColWidth="10" defaultColWidth="11" defaultRowHeight="15" x14ac:dyDescent="0"/>
  <cols>
    <col min="1" max="1" width="22" bestFit="1" customWidth="1"/>
    <col min="2" max="2" width="9.83203125" customWidth="1"/>
  </cols>
  <sheetData>
    <row r="1" spans="1:3">
      <c r="A1" s="1" t="s">
        <v>0</v>
      </c>
      <c r="B1" s="2"/>
    </row>
    <row r="2" spans="1:3">
      <c r="A2" s="2" t="s">
        <v>1</v>
      </c>
      <c r="B2" s="5">
        <v>0.1</v>
      </c>
      <c r="C2" t="s">
        <v>16</v>
      </c>
    </row>
    <row r="3" spans="1:3">
      <c r="A3" s="2" t="s">
        <v>2</v>
      </c>
      <c r="B3" s="5">
        <v>100</v>
      </c>
      <c r="C3" t="s">
        <v>16</v>
      </c>
    </row>
    <row r="4" spans="1:3">
      <c r="A4" s="2" t="s">
        <v>3</v>
      </c>
      <c r="B4" s="6">
        <v>72780</v>
      </c>
      <c r="C4" t="s">
        <v>16</v>
      </c>
    </row>
    <row r="5" spans="1:3">
      <c r="A5" s="2"/>
      <c r="B5" s="2"/>
    </row>
    <row r="6" spans="1:3">
      <c r="A6" s="2" t="s">
        <v>4</v>
      </c>
      <c r="B6" s="3">
        <f>(2*B4*B3/B2)^0.5</f>
        <v>12064.824905484538</v>
      </c>
      <c r="C6" s="4" t="s">
        <v>15</v>
      </c>
    </row>
    <row r="7" spans="1:3">
      <c r="A7" s="2"/>
      <c r="B7" s="2"/>
    </row>
    <row r="8" spans="1:3">
      <c r="A8" s="2" t="s">
        <v>9</v>
      </c>
      <c r="B8" s="3">
        <f>B$2*B6/2</f>
        <v>603.24124527422691</v>
      </c>
      <c r="C8" s="4" t="s">
        <v>12</v>
      </c>
    </row>
    <row r="9" spans="1:3">
      <c r="A9" s="2" t="s">
        <v>10</v>
      </c>
      <c r="B9" s="3">
        <f>+B$3*B$4/B6</f>
        <v>603.24124527422691</v>
      </c>
      <c r="C9" s="4" t="s">
        <v>11</v>
      </c>
    </row>
    <row r="10" spans="1:3">
      <c r="A10" s="2" t="s">
        <v>5</v>
      </c>
      <c r="B10" s="3">
        <f>B8+B9</f>
        <v>1206.4824905484538</v>
      </c>
    </row>
    <row r="11" spans="1:3">
      <c r="A11" s="2"/>
      <c r="B11" s="3"/>
    </row>
    <row r="12" spans="1:3">
      <c r="A12" s="2" t="s">
        <v>6</v>
      </c>
      <c r="B12" s="3">
        <f>B4/B6</f>
        <v>6.0324124527422693</v>
      </c>
      <c r="C12" s="4" t="s">
        <v>13</v>
      </c>
    </row>
    <row r="13" spans="1:3">
      <c r="A13" s="2"/>
      <c r="B13" s="2"/>
    </row>
    <row r="14" spans="1:3">
      <c r="A14" s="2" t="s">
        <v>7</v>
      </c>
      <c r="B14" s="5">
        <v>350</v>
      </c>
      <c r="C14" t="s">
        <v>16</v>
      </c>
    </row>
    <row r="15" spans="1:3">
      <c r="A15" s="2"/>
      <c r="B15" s="2"/>
    </row>
    <row r="16" spans="1:3">
      <c r="A16" s="2" t="s">
        <v>8</v>
      </c>
      <c r="B16" s="3">
        <f>B14/B12</f>
        <v>58.019905426210336</v>
      </c>
      <c r="C16" s="4" t="s">
        <v>14</v>
      </c>
    </row>
    <row r="18" spans="1:1">
      <c r="A18" s="7" t="s">
        <v>17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ECU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Kros</dc:creator>
  <cp:lastModifiedBy>John Kros</cp:lastModifiedBy>
  <dcterms:created xsi:type="dcterms:W3CDTF">2015-04-15T18:51:52Z</dcterms:created>
  <dcterms:modified xsi:type="dcterms:W3CDTF">2016-04-25T14:04:13Z</dcterms:modified>
</cp:coreProperties>
</file>